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712\Documents\Motion to show cause\Medical Bills\"/>
    </mc:Choice>
  </mc:AlternateContent>
  <xr:revisionPtr revIDLastSave="0" documentId="13_ncr:1_{F64A94C0-8A2E-4204-AFD2-746F405290F1}" xr6:coauthVersionLast="47" xr6:coauthVersionMax="47" xr10:uidLastSave="{00000000-0000-0000-0000-000000000000}"/>
  <bookViews>
    <workbookView xWindow="-120" yWindow="-120" windowWidth="51840" windowHeight="21120" activeTab="3" xr2:uid="{37B86747-B98D-448D-9B4E-D3471CF36635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F7" i="4"/>
  <c r="G51" i="1"/>
  <c r="G50" i="1"/>
  <c r="F5" i="4"/>
  <c r="B29" i="4"/>
  <c r="F4" i="4"/>
  <c r="B28" i="4"/>
  <c r="B34" i="4" s="1"/>
  <c r="F3" i="4"/>
  <c r="B26" i="4"/>
  <c r="B36" i="3"/>
  <c r="B33" i="3"/>
  <c r="B27" i="3"/>
  <c r="B28" i="3"/>
  <c r="B25" i="3"/>
  <c r="G23" i="2"/>
  <c r="G52" i="1" l="1"/>
</calcChain>
</file>

<file path=xl/sharedStrings.xml><?xml version="1.0" encoding="utf-8"?>
<sst xmlns="http://schemas.openxmlformats.org/spreadsheetml/2006/main" count="156" uniqueCount="58">
  <si>
    <t>Payment Schedule</t>
  </si>
  <si>
    <t>Date</t>
  </si>
  <si>
    <t>Child Support</t>
  </si>
  <si>
    <t>Spousal Support</t>
  </si>
  <si>
    <t>Medical</t>
  </si>
  <si>
    <t>Legal</t>
  </si>
  <si>
    <t>Total</t>
  </si>
  <si>
    <t>I made two payments of $115K as part of the divorce settlement</t>
  </si>
  <si>
    <t>Amount</t>
  </si>
  <si>
    <t>Description</t>
  </si>
  <si>
    <t>Medical Expenses: Therapy</t>
  </si>
  <si>
    <t>Sisko Skype Review</t>
  </si>
  <si>
    <t>Family Therapy</t>
  </si>
  <si>
    <t>Court Preparation</t>
  </si>
  <si>
    <t xml:space="preserve">Court </t>
  </si>
  <si>
    <t>Report Writing</t>
  </si>
  <si>
    <t>Psychotherapy</t>
  </si>
  <si>
    <t>$20,092.50  Non-treatment Charges</t>
  </si>
  <si>
    <t xml:space="preserve">Total Charges from Dr. Lindahl  $32,377.50 </t>
  </si>
  <si>
    <t xml:space="preserve">Payments to date $18,396.75 </t>
  </si>
  <si>
    <t xml:space="preserve">$12,285.00 Billable treatments </t>
  </si>
  <si>
    <t>Reimbursed to Liz from insurance provider $7,102.85 (65% = $4,616.85)</t>
  </si>
  <si>
    <t xml:space="preserve">$23,013.60 is the total of my payments along with the reibursement from Liz's Insurance </t>
  </si>
  <si>
    <t>Assuming that Liz's medical insurance will not reimbuse for non-treatment charges: Liz owes me $10,727.85</t>
  </si>
  <si>
    <t>Medical Expenses - Therapy</t>
  </si>
  <si>
    <t>DATE</t>
  </si>
  <si>
    <t>AMOUNT</t>
  </si>
  <si>
    <t>SERVICES</t>
  </si>
  <si>
    <t>TOTAL</t>
  </si>
  <si>
    <t>Non-treatment charges</t>
  </si>
  <si>
    <t>Billable treatment</t>
  </si>
  <si>
    <t>Insurance Reimbursement</t>
  </si>
  <si>
    <t xml:space="preserve">65% reimbursed </t>
  </si>
  <si>
    <t>Total Payments for Medical</t>
  </si>
  <si>
    <t xml:space="preserve">not received </t>
  </si>
  <si>
    <t>already paid</t>
  </si>
  <si>
    <t>minus billable treatment</t>
  </si>
  <si>
    <t>plus insurance reimbursible</t>
  </si>
  <si>
    <t>amount owed</t>
  </si>
  <si>
    <t>non therapy</t>
  </si>
  <si>
    <t>therapy</t>
  </si>
  <si>
    <t>Total Therapy billed</t>
  </si>
  <si>
    <t>father has paid 100%</t>
  </si>
  <si>
    <t>2. Actual Therapy Treatments</t>
  </si>
  <si>
    <t>1 + 2</t>
  </si>
  <si>
    <t>TOTAL DUE TO FATHER</t>
  </si>
  <si>
    <t>3. Father's Medical responsibility 65%</t>
  </si>
  <si>
    <t xml:space="preserve">4 - 3 </t>
  </si>
  <si>
    <t xml:space="preserve">6. Father's 65% of reimbursed insurance </t>
  </si>
  <si>
    <t>5 + 6</t>
  </si>
  <si>
    <t>TOTAL Medical &amp; Therapy Invoices</t>
  </si>
  <si>
    <t>1. Medical receipts received</t>
  </si>
  <si>
    <t>Non-Treatment Charges (court prep / Skype review)</t>
  </si>
  <si>
    <t>Medical &amp; Therapy Resposiblilty 100%</t>
  </si>
  <si>
    <t>4. Payments PAID to date</t>
  </si>
  <si>
    <t>5. OVERPAID Medical &amp; Therapy</t>
  </si>
  <si>
    <t>Insurance Reimbursement to mother</t>
  </si>
  <si>
    <t>$19,917.75 For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</si>
</sst>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6" fontId="0" fillId="0" borderId="0" xfId="0" applyNumberFormat="1"/>
    <xf numFmtId="6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center"/>
    </xf>
    <xf numFmtId="8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8" fontId="0" fillId="2" borderId="0" xfId="0" applyNumberFormat="1" applyFill="1" applyAlignment="1">
      <alignment horizontal="left"/>
    </xf>
    <xf numFmtId="0" fontId="0" fillId="2" borderId="0" xfId="0" applyFill="1"/>
    <xf numFmtId="8" fontId="0" fillId="3" borderId="1" xfId="0" applyNumberFormat="1" applyFill="1" applyBorder="1" applyAlignment="1">
      <alignment horizontal="center"/>
    </xf>
    <xf numFmtId="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4" fontId="0" fillId="0" borderId="0" xfId="0" applyNumberFormat="1" applyAlignment="1">
      <alignment horizontal="left"/>
    </xf>
    <xf numFmtId="0" fontId="0" fillId="4" borderId="0" xfId="0" applyFill="1" applyAlignment="1">
      <alignment horizontal="left"/>
    </xf>
    <xf numFmtId="8" fontId="0" fillId="4" borderId="0" xfId="0" applyNumberFormat="1" applyFill="1" applyAlignment="1">
      <alignment horizontal="left"/>
    </xf>
    <xf numFmtId="0" fontId="0" fillId="4" borderId="0" xfId="0" applyFill="1"/>
    <xf numFmtId="14" fontId="0" fillId="0" borderId="0" xfId="0" applyNumberFormat="1" applyAlignment="1">
      <alignment horizontal="center"/>
    </xf>
    <xf numFmtId="14" fontId="0" fillId="3" borderId="0" xfId="0" applyNumberFormat="1" applyFill="1"/>
    <xf numFmtId="0" fontId="3" fillId="5" borderId="0" xfId="0" applyFont="1" applyFill="1"/>
    <xf numFmtId="0" fontId="0" fillId="5" borderId="0" xfId="0" applyFill="1"/>
    <xf numFmtId="8" fontId="0" fillId="0" borderId="0" xfId="0" applyNumberFormat="1"/>
    <xf numFmtId="14" fontId="0" fillId="0" borderId="1" xfId="0" applyNumberFormat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8" fontId="0" fillId="6" borderId="5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44" fontId="0" fillId="0" borderId="0" xfId="1" applyFont="1"/>
    <xf numFmtId="0" fontId="4" fillId="0" borderId="0" xfId="0" applyFont="1" applyAlignment="1">
      <alignment horizontal="center" vertical="center"/>
    </xf>
    <xf numFmtId="44" fontId="0" fillId="0" borderId="0" xfId="1" applyFont="1" applyFill="1" applyBorder="1"/>
    <xf numFmtId="44" fontId="4" fillId="0" borderId="0" xfId="1" applyFont="1" applyFill="1" applyBorder="1"/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15" fontId="0" fillId="5" borderId="2" xfId="0" applyNumberForma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2" borderId="0" xfId="0" applyFill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DDAB-F525-4172-AD58-B8CCFD20A3E5}">
  <dimension ref="A1:I55"/>
  <sheetViews>
    <sheetView topLeftCell="A14" workbookViewId="0">
      <selection activeCell="O28" sqref="O28"/>
    </sheetView>
  </sheetViews>
  <sheetFormatPr defaultRowHeight="15" x14ac:dyDescent="0.25"/>
  <cols>
    <col min="1" max="1" width="20.5703125" customWidth="1"/>
    <col min="2" max="2" width="19.140625" customWidth="1"/>
    <col min="3" max="3" width="19" customWidth="1"/>
    <col min="4" max="4" width="19.7109375" customWidth="1"/>
    <col min="5" max="6" width="9.140625" hidden="1" customWidth="1"/>
    <col min="7" max="7" width="16.7109375" customWidth="1"/>
    <col min="8" max="8" width="12.85546875" customWidth="1"/>
  </cols>
  <sheetData>
    <row r="1" spans="1:8" ht="26.25" x14ac:dyDescent="0.4">
      <c r="A1" s="64" t="s">
        <v>0</v>
      </c>
      <c r="B1" s="64"/>
      <c r="C1" s="64"/>
      <c r="D1" s="64"/>
      <c r="E1" s="64"/>
      <c r="F1" s="64"/>
      <c r="G1" s="65"/>
      <c r="H1" s="65"/>
    </row>
    <row r="2" spans="1:8" ht="18.75" x14ac:dyDescent="0.3">
      <c r="A2" s="4" t="s">
        <v>1</v>
      </c>
      <c r="B2" s="4" t="s">
        <v>6</v>
      </c>
      <c r="C2" s="4" t="s">
        <v>2</v>
      </c>
      <c r="D2" s="7" t="s">
        <v>3</v>
      </c>
      <c r="G2" s="4" t="s">
        <v>4</v>
      </c>
      <c r="H2" s="4" t="s">
        <v>5</v>
      </c>
    </row>
    <row r="3" spans="1:8" ht="18.75" x14ac:dyDescent="0.3">
      <c r="A3" s="1">
        <v>44348</v>
      </c>
      <c r="B3" s="2">
        <v>2534</v>
      </c>
      <c r="C3" s="6">
        <v>2000</v>
      </c>
      <c r="D3" s="2">
        <v>500</v>
      </c>
      <c r="E3" s="3"/>
      <c r="F3" s="3"/>
      <c r="G3" s="2">
        <v>34</v>
      </c>
      <c r="H3" s="4"/>
    </row>
    <row r="4" spans="1:8" x14ac:dyDescent="0.25">
      <c r="A4" s="1">
        <v>44378</v>
      </c>
      <c r="B4" s="2">
        <v>2600</v>
      </c>
      <c r="C4" s="6">
        <v>2000</v>
      </c>
      <c r="D4" s="2">
        <v>500</v>
      </c>
      <c r="G4" s="2">
        <v>100</v>
      </c>
    </row>
    <row r="5" spans="1:8" x14ac:dyDescent="0.25">
      <c r="A5" s="1">
        <v>44409</v>
      </c>
      <c r="B5" s="2">
        <v>2600</v>
      </c>
      <c r="C5" s="6">
        <v>2000</v>
      </c>
      <c r="D5" s="2">
        <v>500</v>
      </c>
      <c r="G5" s="2">
        <v>100</v>
      </c>
    </row>
    <row r="6" spans="1:8" x14ac:dyDescent="0.25">
      <c r="A6" s="1">
        <v>44440</v>
      </c>
      <c r="B6" s="2">
        <v>2600</v>
      </c>
      <c r="C6" s="6">
        <v>2000</v>
      </c>
      <c r="D6" s="2">
        <v>500</v>
      </c>
      <c r="G6" s="2">
        <v>100</v>
      </c>
    </row>
    <row r="7" spans="1:8" x14ac:dyDescent="0.25">
      <c r="A7" s="1">
        <v>44470</v>
      </c>
      <c r="B7" s="2">
        <v>2600</v>
      </c>
      <c r="C7" s="6">
        <v>2000</v>
      </c>
      <c r="D7" s="2">
        <v>500</v>
      </c>
      <c r="G7" s="2">
        <v>100</v>
      </c>
    </row>
    <row r="8" spans="1:8" x14ac:dyDescent="0.25">
      <c r="A8" s="1">
        <v>44501</v>
      </c>
      <c r="B8" s="2">
        <v>2534</v>
      </c>
      <c r="C8" s="6">
        <v>2000</v>
      </c>
      <c r="D8" s="2">
        <v>500</v>
      </c>
      <c r="G8" s="2">
        <v>34</v>
      </c>
    </row>
    <row r="9" spans="1:8" x14ac:dyDescent="0.25">
      <c r="A9" s="1">
        <v>44531</v>
      </c>
      <c r="B9" s="2">
        <v>2534</v>
      </c>
      <c r="C9" s="6">
        <v>2000</v>
      </c>
      <c r="D9" s="2">
        <v>500</v>
      </c>
      <c r="G9" s="2">
        <v>34</v>
      </c>
    </row>
    <row r="10" spans="1:8" x14ac:dyDescent="0.25">
      <c r="A10" s="1">
        <v>44564</v>
      </c>
      <c r="B10" s="2">
        <v>2534</v>
      </c>
      <c r="C10" s="6">
        <v>2000</v>
      </c>
      <c r="D10" s="2">
        <v>500</v>
      </c>
      <c r="G10" s="2">
        <v>34</v>
      </c>
    </row>
    <row r="11" spans="1:8" x14ac:dyDescent="0.25">
      <c r="A11" s="1">
        <v>44593</v>
      </c>
      <c r="B11" s="2">
        <v>2534</v>
      </c>
      <c r="C11" s="6">
        <v>2000</v>
      </c>
      <c r="D11" s="2">
        <v>500</v>
      </c>
      <c r="G11" s="2">
        <v>34</v>
      </c>
    </row>
    <row r="12" spans="1:8" x14ac:dyDescent="0.25">
      <c r="A12" s="1">
        <v>44622</v>
      </c>
      <c r="B12" s="2">
        <v>4000</v>
      </c>
      <c r="C12" s="6">
        <v>2000</v>
      </c>
      <c r="D12" s="2">
        <v>500</v>
      </c>
      <c r="G12" s="15">
        <v>1500</v>
      </c>
    </row>
    <row r="13" spans="1:8" x14ac:dyDescent="0.25">
      <c r="A13" s="1">
        <v>44652</v>
      </c>
      <c r="B13" s="2">
        <v>4000</v>
      </c>
      <c r="C13" s="6">
        <v>2000</v>
      </c>
      <c r="D13" s="2">
        <v>500</v>
      </c>
      <c r="G13" s="15">
        <v>1500</v>
      </c>
    </row>
    <row r="14" spans="1:8" x14ac:dyDescent="0.25">
      <c r="A14" s="1">
        <v>44669</v>
      </c>
      <c r="B14" s="2">
        <v>25</v>
      </c>
      <c r="C14" s="6"/>
      <c r="D14" s="2"/>
      <c r="G14" s="2">
        <v>25</v>
      </c>
    </row>
    <row r="15" spans="1:8" x14ac:dyDescent="0.25">
      <c r="A15" s="1">
        <v>44683</v>
      </c>
      <c r="B15" s="2">
        <v>4000</v>
      </c>
      <c r="C15" s="6">
        <v>2000</v>
      </c>
      <c r="D15" s="2">
        <v>500</v>
      </c>
      <c r="G15" s="15">
        <v>1500</v>
      </c>
    </row>
    <row r="16" spans="1:8" x14ac:dyDescent="0.25">
      <c r="A16" s="1">
        <v>44713</v>
      </c>
      <c r="B16" s="2">
        <v>4000</v>
      </c>
      <c r="C16" s="6">
        <v>2000</v>
      </c>
      <c r="D16" s="2">
        <v>500</v>
      </c>
      <c r="G16" s="15">
        <v>1500</v>
      </c>
    </row>
    <row r="17" spans="1:9" x14ac:dyDescent="0.25">
      <c r="A17" s="1">
        <v>44733</v>
      </c>
      <c r="B17" s="2">
        <v>20</v>
      </c>
      <c r="C17" s="6"/>
      <c r="D17" s="2"/>
      <c r="G17" s="2">
        <v>20</v>
      </c>
    </row>
    <row r="18" spans="1:9" x14ac:dyDescent="0.25">
      <c r="A18" s="1">
        <v>44742</v>
      </c>
      <c r="B18" s="2">
        <v>2000</v>
      </c>
      <c r="C18" s="6"/>
      <c r="D18" s="2"/>
      <c r="G18" s="15">
        <v>2000</v>
      </c>
    </row>
    <row r="19" spans="1:9" x14ac:dyDescent="0.25">
      <c r="A19" s="1">
        <v>44747</v>
      </c>
      <c r="B19" s="2">
        <v>4000</v>
      </c>
      <c r="C19" s="6">
        <v>2000</v>
      </c>
      <c r="D19" s="2">
        <v>500</v>
      </c>
      <c r="G19" s="15">
        <v>1500</v>
      </c>
    </row>
    <row r="20" spans="1:9" x14ac:dyDescent="0.25">
      <c r="A20" s="1">
        <v>44775</v>
      </c>
      <c r="B20" s="2">
        <v>4000</v>
      </c>
      <c r="C20" s="6">
        <v>2000</v>
      </c>
      <c r="D20" s="2">
        <v>500</v>
      </c>
      <c r="G20" s="15">
        <v>1500</v>
      </c>
    </row>
    <row r="21" spans="1:9" x14ac:dyDescent="0.25">
      <c r="A21" s="1">
        <v>44783</v>
      </c>
      <c r="B21" s="2">
        <v>5000</v>
      </c>
      <c r="C21" s="6"/>
      <c r="D21" s="2"/>
      <c r="G21" s="15">
        <v>5000</v>
      </c>
    </row>
    <row r="22" spans="1:9" x14ac:dyDescent="0.25">
      <c r="A22" s="1">
        <v>44789</v>
      </c>
      <c r="B22" s="2">
        <v>200</v>
      </c>
      <c r="C22" s="6"/>
      <c r="D22" s="2"/>
      <c r="G22" s="2">
        <v>200</v>
      </c>
    </row>
    <row r="23" spans="1:9" x14ac:dyDescent="0.25">
      <c r="A23" s="1">
        <v>44805</v>
      </c>
      <c r="B23" s="2">
        <v>4010</v>
      </c>
      <c r="C23" s="6">
        <v>2000</v>
      </c>
      <c r="D23" s="2">
        <v>500</v>
      </c>
      <c r="G23" s="15">
        <v>1510</v>
      </c>
    </row>
    <row r="24" spans="1:9" x14ac:dyDescent="0.25">
      <c r="A24" s="1">
        <v>44818</v>
      </c>
      <c r="B24" s="2">
        <v>260</v>
      </c>
      <c r="C24" s="6"/>
      <c r="D24" s="2"/>
      <c r="G24" s="2">
        <v>260</v>
      </c>
    </row>
    <row r="25" spans="1:9" x14ac:dyDescent="0.25">
      <c r="A25" s="1">
        <v>44847</v>
      </c>
      <c r="B25" s="2">
        <v>10</v>
      </c>
      <c r="C25" s="6"/>
      <c r="D25" s="2"/>
      <c r="G25" s="2">
        <v>10</v>
      </c>
    </row>
    <row r="26" spans="1:9" x14ac:dyDescent="0.25">
      <c r="A26" s="1">
        <v>44837</v>
      </c>
      <c r="B26" s="2">
        <v>2500</v>
      </c>
      <c r="C26" s="6">
        <v>2000</v>
      </c>
      <c r="D26" s="2">
        <v>500</v>
      </c>
    </row>
    <row r="27" spans="1:9" x14ac:dyDescent="0.25">
      <c r="A27" s="1">
        <v>44866</v>
      </c>
      <c r="B27" s="2">
        <v>4500</v>
      </c>
      <c r="C27" s="6">
        <v>2000</v>
      </c>
      <c r="D27" s="2">
        <v>500</v>
      </c>
      <c r="H27" s="2">
        <v>2000</v>
      </c>
    </row>
    <row r="28" spans="1:9" x14ac:dyDescent="0.25">
      <c r="A28" s="1">
        <v>44888</v>
      </c>
      <c r="B28" s="2">
        <v>886.75</v>
      </c>
      <c r="C28" s="6"/>
      <c r="D28" s="2"/>
      <c r="G28" s="15">
        <v>886.75</v>
      </c>
    </row>
    <row r="29" spans="1:9" x14ac:dyDescent="0.25">
      <c r="A29" s="1">
        <v>44900</v>
      </c>
      <c r="B29" s="2">
        <v>4500</v>
      </c>
      <c r="C29" s="6">
        <v>2000</v>
      </c>
      <c r="D29" s="2">
        <v>500</v>
      </c>
      <c r="H29" s="2">
        <v>2000</v>
      </c>
    </row>
    <row r="30" spans="1:9" x14ac:dyDescent="0.25">
      <c r="A30" s="1">
        <v>44902</v>
      </c>
      <c r="B30" s="2">
        <v>1521</v>
      </c>
      <c r="C30" s="6"/>
      <c r="D30" s="2"/>
      <c r="G30" s="15">
        <v>1521</v>
      </c>
    </row>
    <row r="31" spans="1:9" x14ac:dyDescent="0.25">
      <c r="A31" s="1">
        <v>44914</v>
      </c>
      <c r="B31" s="2">
        <v>115000</v>
      </c>
      <c r="C31" s="6"/>
      <c r="D31" s="2"/>
      <c r="I31" t="s">
        <v>7</v>
      </c>
    </row>
    <row r="32" spans="1:9" x14ac:dyDescent="0.25">
      <c r="A32" s="1">
        <v>44929</v>
      </c>
      <c r="B32" s="2">
        <v>4500</v>
      </c>
      <c r="C32" s="6">
        <v>2000</v>
      </c>
      <c r="D32" s="2">
        <v>500</v>
      </c>
      <c r="H32" s="2">
        <v>2000</v>
      </c>
    </row>
    <row r="33" spans="1:8" x14ac:dyDescent="0.25">
      <c r="A33" s="1">
        <v>44958</v>
      </c>
      <c r="B33" s="2">
        <v>4500</v>
      </c>
      <c r="C33" s="6">
        <v>2000</v>
      </c>
      <c r="D33" s="2">
        <v>500</v>
      </c>
      <c r="H33" s="2">
        <v>2000</v>
      </c>
    </row>
    <row r="34" spans="1:8" x14ac:dyDescent="0.25">
      <c r="A34" s="1">
        <v>44984</v>
      </c>
      <c r="B34" s="2">
        <v>25</v>
      </c>
      <c r="C34" s="6"/>
      <c r="D34" s="2"/>
      <c r="G34" s="2">
        <v>25</v>
      </c>
    </row>
    <row r="35" spans="1:8" x14ac:dyDescent="0.25">
      <c r="A35" s="1">
        <v>44987</v>
      </c>
      <c r="B35" s="2">
        <v>2500</v>
      </c>
      <c r="C35" s="6">
        <v>2000</v>
      </c>
      <c r="D35" s="2">
        <v>500</v>
      </c>
    </row>
    <row r="36" spans="1:8" x14ac:dyDescent="0.25">
      <c r="A36" s="1">
        <v>44988</v>
      </c>
      <c r="B36" s="2">
        <v>15</v>
      </c>
      <c r="C36" s="6"/>
      <c r="D36" s="2"/>
      <c r="G36" s="2">
        <v>15</v>
      </c>
    </row>
    <row r="37" spans="1:8" x14ac:dyDescent="0.25">
      <c r="A37" s="1">
        <v>45019</v>
      </c>
      <c r="B37" s="2">
        <v>500</v>
      </c>
      <c r="C37" s="6"/>
      <c r="D37" s="2">
        <v>500</v>
      </c>
    </row>
    <row r="38" spans="1:8" x14ac:dyDescent="0.25">
      <c r="A38" s="1">
        <v>45020</v>
      </c>
      <c r="B38" s="2">
        <v>2000</v>
      </c>
      <c r="C38" s="6">
        <v>2000</v>
      </c>
      <c r="D38" s="2"/>
    </row>
    <row r="39" spans="1:8" x14ac:dyDescent="0.25">
      <c r="A39" s="1">
        <v>45034</v>
      </c>
      <c r="B39" s="2">
        <v>47</v>
      </c>
      <c r="C39" s="6"/>
      <c r="D39" s="2"/>
      <c r="G39" s="2">
        <v>47</v>
      </c>
    </row>
    <row r="40" spans="1:8" x14ac:dyDescent="0.25">
      <c r="A40" s="1">
        <v>45047</v>
      </c>
      <c r="B40" s="2">
        <v>3495</v>
      </c>
      <c r="C40" s="6">
        <v>2000</v>
      </c>
      <c r="D40" s="2">
        <v>500</v>
      </c>
      <c r="H40" s="2">
        <v>1000</v>
      </c>
    </row>
    <row r="41" spans="1:8" x14ac:dyDescent="0.25">
      <c r="A41" s="1">
        <v>45078</v>
      </c>
      <c r="B41" s="2">
        <v>3000</v>
      </c>
      <c r="C41" s="6">
        <v>2000</v>
      </c>
      <c r="D41" s="2">
        <v>500</v>
      </c>
      <c r="H41" s="2">
        <v>500</v>
      </c>
    </row>
    <row r="42" spans="1:8" x14ac:dyDescent="0.25">
      <c r="A42" s="1">
        <v>45108</v>
      </c>
      <c r="B42" s="2">
        <v>3000</v>
      </c>
      <c r="C42" s="6">
        <v>2000</v>
      </c>
      <c r="D42" s="2">
        <v>500</v>
      </c>
      <c r="H42" s="2">
        <v>500</v>
      </c>
    </row>
    <row r="43" spans="1:8" x14ac:dyDescent="0.25">
      <c r="A43" s="1">
        <v>45139</v>
      </c>
      <c r="B43" s="2">
        <v>3000</v>
      </c>
      <c r="C43" s="6">
        <v>2000</v>
      </c>
      <c r="D43" s="2">
        <v>500</v>
      </c>
      <c r="H43" s="2"/>
    </row>
    <row r="44" spans="1:8" x14ac:dyDescent="0.25">
      <c r="A44" s="1">
        <v>45170</v>
      </c>
      <c r="B44" s="2">
        <v>3000</v>
      </c>
      <c r="C44" s="6">
        <v>2000</v>
      </c>
      <c r="D44" s="2">
        <v>500</v>
      </c>
      <c r="H44" s="2"/>
    </row>
    <row r="45" spans="1:8" x14ac:dyDescent="0.25">
      <c r="A45" s="1">
        <v>45191</v>
      </c>
      <c r="B45" s="2">
        <v>65000</v>
      </c>
      <c r="C45" s="6"/>
      <c r="D45" s="2"/>
      <c r="H45" s="2">
        <v>65000</v>
      </c>
    </row>
    <row r="46" spans="1:8" x14ac:dyDescent="0.25">
      <c r="A46" s="1">
        <v>45200</v>
      </c>
      <c r="B46" s="2">
        <v>3000</v>
      </c>
      <c r="C46" s="6">
        <v>2000</v>
      </c>
      <c r="D46" s="2">
        <v>500</v>
      </c>
      <c r="H46" s="2"/>
    </row>
    <row r="47" spans="1:8" x14ac:dyDescent="0.25">
      <c r="A47" s="22" t="s">
        <v>6</v>
      </c>
      <c r="B47" s="23">
        <v>400084.75</v>
      </c>
      <c r="C47" s="23">
        <v>58000</v>
      </c>
      <c r="D47" s="23">
        <v>14500</v>
      </c>
      <c r="E47" s="24"/>
      <c r="F47" s="24"/>
      <c r="G47" s="23">
        <v>21089.75</v>
      </c>
      <c r="H47" s="23">
        <v>75000</v>
      </c>
    </row>
    <row r="48" spans="1:8" x14ac:dyDescent="0.25">
      <c r="A48" s="3"/>
      <c r="B48" s="21"/>
      <c r="D48" s="5"/>
      <c r="G48" s="16" t="s">
        <v>57</v>
      </c>
      <c r="H48" s="16"/>
    </row>
    <row r="49" spans="2:8" x14ac:dyDescent="0.25">
      <c r="B49" s="3"/>
    </row>
    <row r="50" spans="2:8" x14ac:dyDescent="0.25">
      <c r="B50" s="3"/>
      <c r="G50" s="29">
        <f>SUM(G3:G11,G14,G17,G22,G24,G25,G34,G36,G39)</f>
        <v>1172</v>
      </c>
      <c r="H50" t="s">
        <v>39</v>
      </c>
    </row>
    <row r="51" spans="2:8" x14ac:dyDescent="0.25">
      <c r="B51" s="3"/>
      <c r="G51" s="29">
        <f>SUM(G12,G13,G15,G16,G18,G19,G20,G21,G23,G28,G30)</f>
        <v>19917.75</v>
      </c>
      <c r="H51" t="s">
        <v>40</v>
      </c>
    </row>
    <row r="52" spans="2:8" x14ac:dyDescent="0.25">
      <c r="B52" s="3"/>
      <c r="G52" s="29">
        <f>SUM(G50:G51)</f>
        <v>21089.75</v>
      </c>
    </row>
    <row r="53" spans="2:8" x14ac:dyDescent="0.25">
      <c r="B53" s="3"/>
    </row>
    <row r="54" spans="2:8" x14ac:dyDescent="0.25">
      <c r="B54" s="2"/>
      <c r="C54" s="5"/>
      <c r="D54" s="29"/>
      <c r="G54" s="29"/>
    </row>
    <row r="55" spans="2:8" x14ac:dyDescent="0.25">
      <c r="B55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1189-D124-443F-9CC9-3DA275554BBB}">
  <dimension ref="A1:I38"/>
  <sheetViews>
    <sheetView workbookViewId="0">
      <selection activeCell="A38" sqref="A26:G38"/>
    </sheetView>
  </sheetViews>
  <sheetFormatPr defaultRowHeight="15" x14ac:dyDescent="0.25"/>
  <cols>
    <col min="1" max="1" width="17.140625" style="8" customWidth="1"/>
    <col min="2" max="2" width="24.140625" customWidth="1"/>
    <col min="3" max="3" width="22.85546875" customWidth="1"/>
    <col min="5" max="5" width="11" customWidth="1"/>
    <col min="6" max="6" width="15.7109375" customWidth="1"/>
    <col min="7" max="7" width="12.42578125" customWidth="1"/>
    <col min="8" max="8" width="18.140625" customWidth="1"/>
  </cols>
  <sheetData>
    <row r="1" spans="1:8" ht="18.75" x14ac:dyDescent="0.3">
      <c r="A1" s="66" t="s">
        <v>10</v>
      </c>
      <c r="B1" s="66"/>
      <c r="C1" s="66"/>
      <c r="D1" s="66"/>
      <c r="E1" s="66"/>
      <c r="F1" s="66"/>
    </row>
    <row r="2" spans="1:8" x14ac:dyDescent="0.25">
      <c r="A2" s="14" t="s">
        <v>1</v>
      </c>
      <c r="B2" s="9" t="s">
        <v>8</v>
      </c>
      <c r="C2" s="9" t="s">
        <v>9</v>
      </c>
      <c r="F2" s="14">
        <v>44706</v>
      </c>
      <c r="G2" s="10">
        <v>390</v>
      </c>
      <c r="H2" s="13" t="s">
        <v>13</v>
      </c>
    </row>
    <row r="3" spans="1:8" x14ac:dyDescent="0.25">
      <c r="A3" s="14">
        <v>44986</v>
      </c>
      <c r="B3" s="10">
        <v>1515</v>
      </c>
      <c r="C3" s="11" t="s">
        <v>11</v>
      </c>
      <c r="D3" s="27"/>
      <c r="F3" s="14">
        <v>44743</v>
      </c>
      <c r="G3" s="10">
        <v>585</v>
      </c>
      <c r="H3" s="11" t="s">
        <v>14</v>
      </c>
    </row>
    <row r="4" spans="1:8" x14ac:dyDescent="0.25">
      <c r="A4" s="14">
        <v>44986</v>
      </c>
      <c r="B4" s="12">
        <v>1365</v>
      </c>
      <c r="C4" s="9" t="s">
        <v>16</v>
      </c>
      <c r="D4" s="28"/>
      <c r="F4" s="14">
        <v>44743</v>
      </c>
      <c r="G4" s="10">
        <v>8190</v>
      </c>
      <c r="H4" s="13" t="s">
        <v>13</v>
      </c>
    </row>
    <row r="5" spans="1:8" x14ac:dyDescent="0.25">
      <c r="A5" s="14">
        <v>44896</v>
      </c>
      <c r="B5" s="12">
        <v>1170</v>
      </c>
      <c r="C5" s="9" t="s">
        <v>12</v>
      </c>
      <c r="F5" s="14">
        <v>44782</v>
      </c>
      <c r="G5" s="10">
        <v>2242.5</v>
      </c>
      <c r="H5" s="11" t="s">
        <v>11</v>
      </c>
    </row>
    <row r="6" spans="1:8" x14ac:dyDescent="0.25">
      <c r="A6" s="14">
        <v>44896</v>
      </c>
      <c r="B6" s="12">
        <v>1170</v>
      </c>
      <c r="C6" s="9" t="s">
        <v>16</v>
      </c>
      <c r="F6" s="14">
        <v>44783</v>
      </c>
      <c r="G6" s="12">
        <v>1170</v>
      </c>
      <c r="H6" s="9" t="s">
        <v>12</v>
      </c>
    </row>
    <row r="7" spans="1:8" x14ac:dyDescent="0.25">
      <c r="A7" s="14">
        <v>44706</v>
      </c>
      <c r="B7" s="10">
        <v>390</v>
      </c>
      <c r="C7" s="13" t="s">
        <v>13</v>
      </c>
      <c r="F7" s="14">
        <v>44805</v>
      </c>
      <c r="G7" s="12">
        <v>390</v>
      </c>
      <c r="H7" s="9" t="s">
        <v>16</v>
      </c>
    </row>
    <row r="8" spans="1:8" x14ac:dyDescent="0.25">
      <c r="A8" s="14">
        <v>44743</v>
      </c>
      <c r="B8" s="10">
        <v>585</v>
      </c>
      <c r="C8" s="11" t="s">
        <v>14</v>
      </c>
      <c r="F8" s="14">
        <v>44805</v>
      </c>
      <c r="G8" s="12">
        <v>390</v>
      </c>
      <c r="H8" s="9" t="s">
        <v>12</v>
      </c>
    </row>
    <row r="9" spans="1:8" x14ac:dyDescent="0.25">
      <c r="A9" s="14">
        <v>44743</v>
      </c>
      <c r="B9" s="10">
        <v>8190</v>
      </c>
      <c r="C9" s="13" t="s">
        <v>13</v>
      </c>
      <c r="F9" s="14">
        <v>44805</v>
      </c>
      <c r="G9" s="10">
        <v>780</v>
      </c>
      <c r="H9" s="11" t="s">
        <v>11</v>
      </c>
    </row>
    <row r="10" spans="1:8" x14ac:dyDescent="0.25">
      <c r="A10" s="14">
        <v>44825</v>
      </c>
      <c r="B10" s="10">
        <v>975</v>
      </c>
      <c r="C10" s="11" t="s">
        <v>15</v>
      </c>
      <c r="F10" s="14">
        <v>44825</v>
      </c>
      <c r="G10" s="10">
        <v>975</v>
      </c>
      <c r="H10" s="11" t="s">
        <v>15</v>
      </c>
    </row>
    <row r="11" spans="1:8" x14ac:dyDescent="0.25">
      <c r="A11" s="14">
        <v>44831</v>
      </c>
      <c r="B11" s="10">
        <v>585</v>
      </c>
      <c r="C11" s="11" t="s">
        <v>14</v>
      </c>
      <c r="F11" s="14">
        <v>44831</v>
      </c>
      <c r="G11" s="10">
        <v>585</v>
      </c>
      <c r="H11" s="11" t="s">
        <v>14</v>
      </c>
    </row>
    <row r="12" spans="1:8" x14ac:dyDescent="0.25">
      <c r="A12" s="14">
        <v>44833</v>
      </c>
      <c r="B12" s="10">
        <v>1657.5</v>
      </c>
      <c r="C12" s="11" t="s">
        <v>11</v>
      </c>
      <c r="F12" s="14">
        <v>44833</v>
      </c>
      <c r="G12" s="10">
        <v>1657.5</v>
      </c>
      <c r="H12" s="11" t="s">
        <v>11</v>
      </c>
    </row>
    <row r="13" spans="1:8" x14ac:dyDescent="0.25">
      <c r="A13" s="14">
        <v>44835</v>
      </c>
      <c r="B13" s="12">
        <v>1755</v>
      </c>
      <c r="C13" s="9" t="s">
        <v>12</v>
      </c>
      <c r="F13" s="14">
        <v>44835</v>
      </c>
      <c r="G13" s="12">
        <v>1755</v>
      </c>
      <c r="H13" s="9" t="s">
        <v>12</v>
      </c>
    </row>
    <row r="14" spans="1:8" x14ac:dyDescent="0.25">
      <c r="A14" s="14">
        <v>44835</v>
      </c>
      <c r="B14" s="12">
        <v>975</v>
      </c>
      <c r="C14" s="9" t="s">
        <v>16</v>
      </c>
      <c r="F14" s="14">
        <v>44835</v>
      </c>
      <c r="G14" s="12">
        <v>975</v>
      </c>
      <c r="H14" s="9" t="s">
        <v>16</v>
      </c>
    </row>
    <row r="15" spans="1:8" x14ac:dyDescent="0.25">
      <c r="A15" s="14">
        <v>44805</v>
      </c>
      <c r="B15" s="12">
        <v>390</v>
      </c>
      <c r="C15" s="9" t="s">
        <v>16</v>
      </c>
      <c r="F15" s="14">
        <v>44896</v>
      </c>
      <c r="G15" s="12">
        <v>1170</v>
      </c>
      <c r="H15" s="9" t="s">
        <v>12</v>
      </c>
    </row>
    <row r="16" spans="1:8" x14ac:dyDescent="0.25">
      <c r="A16" s="14">
        <v>44805</v>
      </c>
      <c r="B16" s="12">
        <v>390</v>
      </c>
      <c r="C16" s="9" t="s">
        <v>12</v>
      </c>
      <c r="F16" s="14">
        <v>44896</v>
      </c>
      <c r="G16" s="12">
        <v>1170</v>
      </c>
      <c r="H16" s="9" t="s">
        <v>16</v>
      </c>
    </row>
    <row r="17" spans="1:9" x14ac:dyDescent="0.25">
      <c r="A17" s="14">
        <v>44805</v>
      </c>
      <c r="B17" s="10">
        <v>780</v>
      </c>
      <c r="C17" s="11" t="s">
        <v>11</v>
      </c>
      <c r="F17" s="14">
        <v>44986</v>
      </c>
      <c r="G17" s="17">
        <v>1365</v>
      </c>
      <c r="H17" s="9" t="s">
        <v>12</v>
      </c>
    </row>
    <row r="18" spans="1:9" x14ac:dyDescent="0.25">
      <c r="A18" s="14">
        <v>44782</v>
      </c>
      <c r="B18" s="10">
        <v>2242.5</v>
      </c>
      <c r="C18" s="11" t="s">
        <v>11</v>
      </c>
      <c r="F18" s="14">
        <v>44986</v>
      </c>
      <c r="G18" s="17">
        <v>1365</v>
      </c>
      <c r="H18" s="9" t="s">
        <v>16</v>
      </c>
    </row>
    <row r="19" spans="1:9" x14ac:dyDescent="0.25">
      <c r="A19" s="14">
        <v>44783</v>
      </c>
      <c r="B19" s="12">
        <v>1170</v>
      </c>
      <c r="C19" s="9" t="s">
        <v>12</v>
      </c>
      <c r="F19" s="14">
        <v>44986</v>
      </c>
      <c r="G19" s="10">
        <v>1515</v>
      </c>
      <c r="H19" s="11" t="s">
        <v>11</v>
      </c>
      <c r="I19" s="8"/>
    </row>
    <row r="20" spans="1:9" x14ac:dyDescent="0.25">
      <c r="A20" s="14">
        <v>45049</v>
      </c>
      <c r="B20" s="10">
        <v>1657.5</v>
      </c>
      <c r="C20" s="11" t="s">
        <v>11</v>
      </c>
      <c r="F20" s="14">
        <v>45049</v>
      </c>
      <c r="G20" s="10">
        <v>1657.5</v>
      </c>
      <c r="H20" s="11" t="s">
        <v>11</v>
      </c>
      <c r="I20" s="8"/>
    </row>
    <row r="21" spans="1:9" x14ac:dyDescent="0.25">
      <c r="A21" s="14">
        <v>45049</v>
      </c>
      <c r="B21" s="17">
        <v>585</v>
      </c>
      <c r="C21" s="9" t="s">
        <v>12</v>
      </c>
      <c r="F21" s="14">
        <v>45049</v>
      </c>
      <c r="G21" s="17">
        <v>585</v>
      </c>
      <c r="H21" s="9" t="s">
        <v>12</v>
      </c>
      <c r="I21" s="8"/>
    </row>
    <row r="22" spans="1:9" x14ac:dyDescent="0.25">
      <c r="A22" s="14">
        <v>45049</v>
      </c>
      <c r="B22" s="17">
        <v>585</v>
      </c>
      <c r="C22" s="9" t="s">
        <v>16</v>
      </c>
      <c r="F22" s="14">
        <v>45049</v>
      </c>
      <c r="G22" s="17">
        <v>585</v>
      </c>
      <c r="H22" s="9" t="s">
        <v>16</v>
      </c>
      <c r="I22" s="8"/>
    </row>
    <row r="23" spans="1:9" x14ac:dyDescent="0.25">
      <c r="A23" s="14">
        <v>44986</v>
      </c>
      <c r="B23" s="17">
        <v>1365</v>
      </c>
      <c r="C23" s="9" t="s">
        <v>12</v>
      </c>
      <c r="G23" s="29">
        <f>SUM(G2:G22)</f>
        <v>29497.5</v>
      </c>
      <c r="I23" s="8"/>
    </row>
    <row r="24" spans="1:9" x14ac:dyDescent="0.25">
      <c r="A24" s="14">
        <v>44986</v>
      </c>
      <c r="B24" s="17">
        <v>1365</v>
      </c>
      <c r="C24" s="9" t="s">
        <v>16</v>
      </c>
      <c r="I24" s="8"/>
    </row>
    <row r="25" spans="1:9" x14ac:dyDescent="0.25">
      <c r="A25" s="14">
        <v>44986</v>
      </c>
      <c r="B25" s="10">
        <v>1515</v>
      </c>
      <c r="C25" s="11" t="s">
        <v>11</v>
      </c>
      <c r="I25" s="8"/>
    </row>
    <row r="26" spans="1:9" x14ac:dyDescent="0.25">
      <c r="A26" s="67" t="s">
        <v>18</v>
      </c>
      <c r="B26" s="68"/>
      <c r="C26" s="68"/>
      <c r="I26" s="8"/>
    </row>
    <row r="27" spans="1:9" x14ac:dyDescent="0.25">
      <c r="A27" s="25"/>
      <c r="B27" s="18"/>
      <c r="C27" s="19"/>
      <c r="I27" s="8"/>
    </row>
    <row r="28" spans="1:9" x14ac:dyDescent="0.25">
      <c r="A28" s="69" t="s">
        <v>17</v>
      </c>
      <c r="B28" s="69"/>
      <c r="C28" s="69"/>
    </row>
    <row r="29" spans="1:9" x14ac:dyDescent="0.25">
      <c r="A29" s="26"/>
      <c r="B29" s="20"/>
      <c r="C29" s="20"/>
    </row>
    <row r="30" spans="1:9" x14ac:dyDescent="0.25">
      <c r="A30" s="26" t="s">
        <v>20</v>
      </c>
      <c r="B30" s="20"/>
      <c r="C30" s="20"/>
    </row>
    <row r="32" spans="1:9" x14ac:dyDescent="0.25">
      <c r="A32" s="65" t="s">
        <v>19</v>
      </c>
      <c r="B32" s="65"/>
      <c r="C32" s="65"/>
    </row>
    <row r="34" spans="1:7" x14ac:dyDescent="0.25">
      <c r="A34" s="65" t="s">
        <v>21</v>
      </c>
      <c r="B34" s="65"/>
      <c r="C34" s="65"/>
    </row>
    <row r="36" spans="1:7" x14ac:dyDescent="0.25">
      <c r="A36" s="1" t="s">
        <v>22</v>
      </c>
    </row>
    <row r="37" spans="1:7" x14ac:dyDescent="0.25">
      <c r="A37" s="1"/>
    </row>
    <row r="38" spans="1:7" x14ac:dyDescent="0.25">
      <c r="A38" s="65" t="s">
        <v>23</v>
      </c>
      <c r="B38" s="65"/>
      <c r="C38" s="65"/>
      <c r="D38" s="65"/>
      <c r="E38" s="65"/>
      <c r="F38" s="65"/>
      <c r="G38" s="65"/>
    </row>
  </sheetData>
  <mergeCells count="6">
    <mergeCell ref="A38:G38"/>
    <mergeCell ref="A1:F1"/>
    <mergeCell ref="A26:C26"/>
    <mergeCell ref="A28:C28"/>
    <mergeCell ref="A32:C32"/>
    <mergeCell ref="A34:C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ECFB-BC80-43AD-8C52-29D239A928A7}">
  <dimension ref="A1:G46"/>
  <sheetViews>
    <sheetView workbookViewId="0">
      <selection activeCell="G14" sqref="G14"/>
    </sheetView>
  </sheetViews>
  <sheetFormatPr defaultRowHeight="15" x14ac:dyDescent="0.25"/>
  <cols>
    <col min="1" max="2" width="16.7109375" style="37" customWidth="1"/>
    <col min="3" max="3" width="26.28515625" style="37" bestFit="1" customWidth="1"/>
    <col min="4" max="4" width="16.42578125" style="37" customWidth="1"/>
    <col min="5" max="16384" width="9.140625" style="37"/>
  </cols>
  <sheetData>
    <row r="1" spans="1:3" x14ac:dyDescent="0.25">
      <c r="A1" s="70" t="s">
        <v>24</v>
      </c>
      <c r="B1" s="71"/>
      <c r="C1" s="72"/>
    </row>
    <row r="2" spans="1:3" x14ac:dyDescent="0.25">
      <c r="A2" s="35" t="s">
        <v>25</v>
      </c>
      <c r="B2" s="35" t="s">
        <v>26</v>
      </c>
      <c r="C2" s="35" t="s">
        <v>27</v>
      </c>
    </row>
    <row r="3" spans="1:3" x14ac:dyDescent="0.25">
      <c r="A3" s="30">
        <v>44706</v>
      </c>
      <c r="B3" s="31">
        <v>390</v>
      </c>
      <c r="C3" s="32" t="s">
        <v>13</v>
      </c>
    </row>
    <row r="4" spans="1:3" x14ac:dyDescent="0.25">
      <c r="A4" s="30">
        <v>44743</v>
      </c>
      <c r="B4" s="31">
        <v>585</v>
      </c>
      <c r="C4" s="33" t="s">
        <v>14</v>
      </c>
    </row>
    <row r="5" spans="1:3" x14ac:dyDescent="0.25">
      <c r="A5" s="30">
        <v>44743</v>
      </c>
      <c r="B5" s="31">
        <v>8190</v>
      </c>
      <c r="C5" s="32" t="s">
        <v>13</v>
      </c>
    </row>
    <row r="6" spans="1:3" x14ac:dyDescent="0.25">
      <c r="A6" s="30">
        <v>44782</v>
      </c>
      <c r="B6" s="31">
        <v>2242.5</v>
      </c>
      <c r="C6" s="33" t="s">
        <v>11</v>
      </c>
    </row>
    <row r="7" spans="1:3" x14ac:dyDescent="0.25">
      <c r="A7" s="30">
        <v>44783</v>
      </c>
      <c r="B7" s="34">
        <v>1170</v>
      </c>
      <c r="C7" s="35" t="s">
        <v>12</v>
      </c>
    </row>
    <row r="8" spans="1:3" x14ac:dyDescent="0.25">
      <c r="A8" s="30">
        <v>44805</v>
      </c>
      <c r="B8" s="34">
        <v>390</v>
      </c>
      <c r="C8" s="35" t="s">
        <v>16</v>
      </c>
    </row>
    <row r="9" spans="1:3" x14ac:dyDescent="0.25">
      <c r="A9" s="30">
        <v>44805</v>
      </c>
      <c r="B9" s="34">
        <v>390</v>
      </c>
      <c r="C9" s="35" t="s">
        <v>12</v>
      </c>
    </row>
    <row r="10" spans="1:3" x14ac:dyDescent="0.25">
      <c r="A10" s="30">
        <v>44805</v>
      </c>
      <c r="B10" s="31">
        <v>780</v>
      </c>
      <c r="C10" s="33" t="s">
        <v>11</v>
      </c>
    </row>
    <row r="11" spans="1:3" x14ac:dyDescent="0.25">
      <c r="A11" s="30">
        <v>44825</v>
      </c>
      <c r="B11" s="31">
        <v>975</v>
      </c>
      <c r="C11" s="33" t="s">
        <v>15</v>
      </c>
    </row>
    <row r="12" spans="1:3" x14ac:dyDescent="0.25">
      <c r="A12" s="30">
        <v>44831</v>
      </c>
      <c r="B12" s="31">
        <v>585</v>
      </c>
      <c r="C12" s="33" t="s">
        <v>14</v>
      </c>
    </row>
    <row r="13" spans="1:3" x14ac:dyDescent="0.25">
      <c r="A13" s="30">
        <v>44833</v>
      </c>
      <c r="B13" s="31">
        <v>1657.5</v>
      </c>
      <c r="C13" s="33" t="s">
        <v>11</v>
      </c>
    </row>
    <row r="14" spans="1:3" x14ac:dyDescent="0.25">
      <c r="A14" s="30">
        <v>44835</v>
      </c>
      <c r="B14" s="34">
        <v>1755</v>
      </c>
      <c r="C14" s="35" t="s">
        <v>12</v>
      </c>
    </row>
    <row r="15" spans="1:3" x14ac:dyDescent="0.25">
      <c r="A15" s="30">
        <v>44835</v>
      </c>
      <c r="B15" s="34">
        <v>975</v>
      </c>
      <c r="C15" s="35" t="s">
        <v>16</v>
      </c>
    </row>
    <row r="16" spans="1:3" x14ac:dyDescent="0.25">
      <c r="A16" s="30">
        <v>44896</v>
      </c>
      <c r="B16" s="34">
        <v>1170</v>
      </c>
      <c r="C16" s="35" t="s">
        <v>12</v>
      </c>
    </row>
    <row r="17" spans="1:4" x14ac:dyDescent="0.25">
      <c r="A17" s="30">
        <v>44896</v>
      </c>
      <c r="B17" s="34">
        <v>1170</v>
      </c>
      <c r="C17" s="35" t="s">
        <v>16</v>
      </c>
    </row>
    <row r="18" spans="1:4" x14ac:dyDescent="0.25">
      <c r="A18" s="30">
        <v>44986</v>
      </c>
      <c r="B18" s="36">
        <v>1365</v>
      </c>
      <c r="C18" s="35" t="s">
        <v>12</v>
      </c>
    </row>
    <row r="19" spans="1:4" x14ac:dyDescent="0.25">
      <c r="A19" s="30">
        <v>44986</v>
      </c>
      <c r="B19" s="36">
        <v>1365</v>
      </c>
      <c r="C19" s="35" t="s">
        <v>16</v>
      </c>
    </row>
    <row r="20" spans="1:4" x14ac:dyDescent="0.25">
      <c r="A20" s="30">
        <v>44986</v>
      </c>
      <c r="B20" s="31">
        <v>1515</v>
      </c>
      <c r="C20" s="33" t="s">
        <v>11</v>
      </c>
    </row>
    <row r="21" spans="1:4" x14ac:dyDescent="0.25">
      <c r="A21" s="30">
        <v>45049</v>
      </c>
      <c r="B21" s="31">
        <v>1657.5</v>
      </c>
      <c r="C21" s="33" t="s">
        <v>11</v>
      </c>
    </row>
    <row r="22" spans="1:4" x14ac:dyDescent="0.25">
      <c r="A22" s="30">
        <v>45049</v>
      </c>
      <c r="B22" s="36">
        <v>585</v>
      </c>
      <c r="C22" s="35" t="s">
        <v>12</v>
      </c>
    </row>
    <row r="23" spans="1:4" x14ac:dyDescent="0.25">
      <c r="A23" s="30">
        <v>45049</v>
      </c>
      <c r="B23" s="36">
        <v>585</v>
      </c>
      <c r="C23" s="35" t="s">
        <v>16</v>
      </c>
    </row>
    <row r="25" spans="1:4" x14ac:dyDescent="0.25">
      <c r="A25" s="45" t="s">
        <v>28</v>
      </c>
      <c r="B25" s="46">
        <f>SUM(B3:B23)</f>
        <v>29497.5</v>
      </c>
    </row>
    <row r="27" spans="1:4" x14ac:dyDescent="0.25">
      <c r="B27" s="34">
        <f>SUM(B7:B9,B14,B15,B16,B17,B18,B19,B22,B23)</f>
        <v>10920</v>
      </c>
      <c r="C27" s="35" t="s">
        <v>30</v>
      </c>
    </row>
    <row r="28" spans="1:4" x14ac:dyDescent="0.25">
      <c r="B28" s="31">
        <f>SUM(B3:B6,B11,B10,B12,B13,B20,B21)</f>
        <v>18577.5</v>
      </c>
      <c r="C28" s="33" t="s">
        <v>29</v>
      </c>
    </row>
    <row r="29" spans="1:4" x14ac:dyDescent="0.25">
      <c r="B29" s="34">
        <v>7102.85</v>
      </c>
      <c r="C29" s="35" t="s">
        <v>31</v>
      </c>
    </row>
    <row r="30" spans="1:4" x14ac:dyDescent="0.25">
      <c r="B30" s="34">
        <v>4616.8500000000004</v>
      </c>
      <c r="C30" s="35" t="s">
        <v>32</v>
      </c>
      <c r="D30" s="35" t="s">
        <v>34</v>
      </c>
    </row>
    <row r="32" spans="1:4" x14ac:dyDescent="0.25">
      <c r="B32" s="34">
        <v>18396.75</v>
      </c>
      <c r="C32" s="35" t="s">
        <v>33</v>
      </c>
      <c r="D32" s="35" t="s">
        <v>35</v>
      </c>
    </row>
    <row r="33" spans="1:7" x14ac:dyDescent="0.25">
      <c r="B33" s="34">
        <f>SUM(B32-B27)</f>
        <v>7476.75</v>
      </c>
      <c r="C33" s="35" t="s">
        <v>36</v>
      </c>
    </row>
    <row r="35" spans="1:7" ht="15.75" thickBot="1" x14ac:dyDescent="0.3">
      <c r="A35" s="73"/>
      <c r="B35" s="74"/>
      <c r="C35" s="74"/>
    </row>
    <row r="36" spans="1:7" ht="15.75" thickBot="1" x14ac:dyDescent="0.3">
      <c r="A36" s="38" t="s">
        <v>28</v>
      </c>
      <c r="B36" s="39">
        <f>SUM(B33+B30)</f>
        <v>12093.6</v>
      </c>
      <c r="C36" s="40" t="s">
        <v>37</v>
      </c>
      <c r="D36" s="41" t="s">
        <v>38</v>
      </c>
    </row>
    <row r="37" spans="1:7" x14ac:dyDescent="0.25">
      <c r="A37" s="42"/>
      <c r="B37" s="43"/>
      <c r="C37" s="43"/>
    </row>
    <row r="38" spans="1:7" x14ac:dyDescent="0.25">
      <c r="A38" s="42"/>
      <c r="B38" s="43"/>
      <c r="C38" s="43"/>
    </row>
    <row r="39" spans="1:7" x14ac:dyDescent="0.25">
      <c r="A39" s="44"/>
    </row>
    <row r="40" spans="1:7" x14ac:dyDescent="0.25">
      <c r="A40" s="74"/>
      <c r="B40" s="74"/>
      <c r="C40" s="74"/>
    </row>
    <row r="41" spans="1:7" x14ac:dyDescent="0.25">
      <c r="A41" s="44"/>
    </row>
    <row r="42" spans="1:7" x14ac:dyDescent="0.25">
      <c r="A42" s="74"/>
      <c r="B42" s="74"/>
      <c r="C42" s="74"/>
    </row>
    <row r="43" spans="1:7" x14ac:dyDescent="0.25">
      <c r="A43" s="44"/>
    </row>
    <row r="44" spans="1:7" x14ac:dyDescent="0.25">
      <c r="A44" s="76" t="s">
        <v>22</v>
      </c>
      <c r="B44" s="76"/>
      <c r="C44" s="76"/>
      <c r="D44" s="76"/>
      <c r="E44" s="76"/>
      <c r="F44" s="76"/>
      <c r="G44" s="76"/>
    </row>
    <row r="45" spans="1:7" x14ac:dyDescent="0.25">
      <c r="A45" s="44"/>
    </row>
    <row r="46" spans="1:7" x14ac:dyDescent="0.25">
      <c r="A46" s="75" t="s">
        <v>23</v>
      </c>
      <c r="B46" s="75"/>
      <c r="C46" s="75"/>
      <c r="D46" s="75"/>
      <c r="E46" s="75"/>
      <c r="F46" s="75"/>
      <c r="G46" s="75"/>
    </row>
  </sheetData>
  <mergeCells count="6">
    <mergeCell ref="A1:C1"/>
    <mergeCell ref="A35:C35"/>
    <mergeCell ref="A40:C40"/>
    <mergeCell ref="A42:C42"/>
    <mergeCell ref="A46:G46"/>
    <mergeCell ref="A44:G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A4C6-163B-40E5-A551-60B110B04904}">
  <dimension ref="A1:M34"/>
  <sheetViews>
    <sheetView tabSelected="1" workbookViewId="0">
      <selection activeCell="E23" sqref="E23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25.5703125" bestFit="1" customWidth="1"/>
    <col min="4" max="4" width="12.5703125" bestFit="1" customWidth="1"/>
    <col min="5" max="5" width="47.7109375" customWidth="1"/>
    <col min="6" max="6" width="12.28515625" style="47" bestFit="1" customWidth="1"/>
    <col min="7" max="7" width="25.5703125" bestFit="1" customWidth="1"/>
    <col min="8" max="8" width="12.5703125" bestFit="1" customWidth="1"/>
    <col min="10" max="10" width="21.42578125" style="48" bestFit="1" customWidth="1"/>
    <col min="11" max="11" width="12.28515625" bestFit="1" customWidth="1"/>
    <col min="12" max="12" width="24.85546875" style="48" bestFit="1" customWidth="1"/>
    <col min="13" max="13" width="11.5703125" bestFit="1" customWidth="1"/>
  </cols>
  <sheetData>
    <row r="1" spans="1:13" x14ac:dyDescent="0.25">
      <c r="A1" s="70" t="s">
        <v>24</v>
      </c>
      <c r="B1" s="71"/>
      <c r="C1" s="72"/>
      <c r="D1" s="37"/>
      <c r="E1" s="45" t="s">
        <v>50</v>
      </c>
      <c r="F1" s="55">
        <v>30669.5</v>
      </c>
      <c r="G1" s="37"/>
      <c r="H1" s="37"/>
      <c r="J1" s="49"/>
      <c r="K1" s="52"/>
      <c r="L1" s="37"/>
      <c r="M1" s="37"/>
    </row>
    <row r="2" spans="1:13" x14ac:dyDescent="0.25">
      <c r="A2" s="49"/>
      <c r="B2" s="49"/>
      <c r="C2" s="49"/>
      <c r="D2" s="37"/>
      <c r="E2" s="45" t="s">
        <v>51</v>
      </c>
      <c r="F2" s="56">
        <v>1172</v>
      </c>
      <c r="G2" s="45" t="s">
        <v>42</v>
      </c>
      <c r="H2" s="37"/>
      <c r="J2" s="49"/>
      <c r="K2" s="52"/>
      <c r="L2" s="37"/>
      <c r="M2" s="37"/>
    </row>
    <row r="3" spans="1:13" x14ac:dyDescent="0.25">
      <c r="A3" s="35" t="s">
        <v>25</v>
      </c>
      <c r="B3" s="35" t="s">
        <v>26</v>
      </c>
      <c r="C3" s="35" t="s">
        <v>27</v>
      </c>
      <c r="D3" s="37"/>
      <c r="E3" s="35" t="s">
        <v>41</v>
      </c>
      <c r="F3" s="57">
        <f>SUM(B4:B24)</f>
        <v>29497.5</v>
      </c>
      <c r="G3" s="37"/>
      <c r="H3" s="37"/>
      <c r="J3" s="49"/>
      <c r="K3" s="52"/>
      <c r="L3" s="37"/>
      <c r="M3" s="37"/>
    </row>
    <row r="4" spans="1:13" x14ac:dyDescent="0.25">
      <c r="A4" s="30">
        <v>44706</v>
      </c>
      <c r="B4" s="31">
        <v>390</v>
      </c>
      <c r="C4" s="32" t="s">
        <v>13</v>
      </c>
      <c r="D4" s="37"/>
      <c r="E4" s="45" t="s">
        <v>43</v>
      </c>
      <c r="F4" s="55">
        <f>SUM((B8:B10,B15,B16,B17,B18,B19,B20,B23,B24))</f>
        <v>10920</v>
      </c>
      <c r="G4" s="37"/>
      <c r="H4" s="37"/>
      <c r="J4" s="37"/>
      <c r="K4" s="53"/>
      <c r="L4" s="37"/>
      <c r="M4" s="37"/>
    </row>
    <row r="5" spans="1:13" x14ac:dyDescent="0.25">
      <c r="A5" s="30">
        <v>44743</v>
      </c>
      <c r="B5" s="31">
        <v>585</v>
      </c>
      <c r="C5" s="33" t="s">
        <v>14</v>
      </c>
      <c r="D5" s="37"/>
      <c r="E5" s="35" t="s">
        <v>52</v>
      </c>
      <c r="F5" s="57">
        <f>SUM(B4:B7,B12,B11,B13,B14,B21,B22)</f>
        <v>18577.5</v>
      </c>
      <c r="G5" s="37"/>
      <c r="H5" s="37"/>
      <c r="J5" s="37"/>
      <c r="K5" s="53"/>
      <c r="L5" s="37"/>
      <c r="M5" s="37"/>
    </row>
    <row r="6" spans="1:13" x14ac:dyDescent="0.25">
      <c r="A6" s="30">
        <v>44743</v>
      </c>
      <c r="B6" s="31">
        <v>8190</v>
      </c>
      <c r="C6" s="32" t="s">
        <v>13</v>
      </c>
      <c r="D6" s="37"/>
      <c r="J6" s="37"/>
      <c r="K6" s="47"/>
      <c r="L6" s="37"/>
      <c r="M6" s="37"/>
    </row>
    <row r="7" spans="1:13" x14ac:dyDescent="0.25">
      <c r="A7" s="30">
        <v>44782</v>
      </c>
      <c r="B7" s="31">
        <v>2242.5</v>
      </c>
      <c r="C7" s="33" t="s">
        <v>11</v>
      </c>
      <c r="D7" s="37"/>
      <c r="E7" s="61" t="s">
        <v>53</v>
      </c>
      <c r="F7" s="60">
        <f>SUM(F2+F4)</f>
        <v>12092</v>
      </c>
      <c r="G7" s="58" t="s">
        <v>44</v>
      </c>
      <c r="J7" s="37"/>
      <c r="K7" s="53"/>
      <c r="L7" s="37"/>
      <c r="M7" s="37"/>
    </row>
    <row r="8" spans="1:13" x14ac:dyDescent="0.25">
      <c r="A8" s="30">
        <v>44783</v>
      </c>
      <c r="B8" s="34">
        <v>1170</v>
      </c>
      <c r="C8" s="35" t="s">
        <v>12</v>
      </c>
      <c r="D8" s="37"/>
      <c r="E8" s="62" t="s">
        <v>46</v>
      </c>
      <c r="F8" s="63">
        <v>7859.8</v>
      </c>
      <c r="G8" s="37"/>
      <c r="H8" s="37"/>
      <c r="J8" s="37"/>
      <c r="K8" s="53"/>
      <c r="L8" s="37"/>
      <c r="M8" s="37"/>
    </row>
    <row r="9" spans="1:13" x14ac:dyDescent="0.25">
      <c r="A9" s="30">
        <v>44805</v>
      </c>
      <c r="B9" s="34">
        <v>390</v>
      </c>
      <c r="C9" s="35" t="s">
        <v>16</v>
      </c>
      <c r="D9" s="37"/>
      <c r="E9" s="37"/>
      <c r="F9" s="53"/>
      <c r="G9" s="37"/>
      <c r="H9" s="37"/>
      <c r="J9" s="37"/>
      <c r="K9" s="53"/>
      <c r="L9" s="37"/>
      <c r="M9" s="37"/>
    </row>
    <row r="10" spans="1:13" x14ac:dyDescent="0.25">
      <c r="A10" s="30">
        <v>44805</v>
      </c>
      <c r="B10" s="34">
        <v>390</v>
      </c>
      <c r="C10" s="35" t="s">
        <v>12</v>
      </c>
      <c r="D10" s="37"/>
      <c r="E10" s="45" t="s">
        <v>54</v>
      </c>
      <c r="F10" s="54">
        <v>21089.75</v>
      </c>
      <c r="G10" s="37"/>
      <c r="H10" s="37"/>
      <c r="J10" s="37"/>
      <c r="K10" s="53"/>
      <c r="L10" s="37"/>
      <c r="M10" s="37"/>
    </row>
    <row r="11" spans="1:13" x14ac:dyDescent="0.25">
      <c r="A11" s="30">
        <v>44805</v>
      </c>
      <c r="B11" s="31">
        <v>780</v>
      </c>
      <c r="C11" s="33" t="s">
        <v>11</v>
      </c>
      <c r="D11" s="37"/>
      <c r="E11" s="45" t="s">
        <v>55</v>
      </c>
      <c r="F11" s="54">
        <v>-13229.95</v>
      </c>
      <c r="G11" s="59" t="s">
        <v>47</v>
      </c>
      <c r="H11" s="37"/>
      <c r="J11" s="37"/>
      <c r="K11" s="53"/>
      <c r="L11" s="37"/>
      <c r="M11" s="37"/>
    </row>
    <row r="12" spans="1:13" x14ac:dyDescent="0.25">
      <c r="A12" s="30">
        <v>44825</v>
      </c>
      <c r="B12" s="31">
        <v>975</v>
      </c>
      <c r="C12" s="33" t="s">
        <v>15</v>
      </c>
      <c r="D12" s="37"/>
      <c r="H12" s="37"/>
      <c r="J12" s="37"/>
      <c r="K12" s="47"/>
      <c r="L12"/>
    </row>
    <row r="13" spans="1:13" x14ac:dyDescent="0.25">
      <c r="A13" s="30">
        <v>44831</v>
      </c>
      <c r="B13" s="31">
        <v>585</v>
      </c>
      <c r="C13" s="33" t="s">
        <v>14</v>
      </c>
      <c r="D13" s="37"/>
      <c r="E13" s="35" t="s">
        <v>56</v>
      </c>
      <c r="F13" s="57">
        <v>7102.85</v>
      </c>
      <c r="H13" s="37"/>
      <c r="J13" s="50"/>
      <c r="L13" s="50"/>
    </row>
    <row r="14" spans="1:13" x14ac:dyDescent="0.25">
      <c r="A14" s="30">
        <v>44833</v>
      </c>
      <c r="B14" s="31">
        <v>1657.5</v>
      </c>
      <c r="C14" s="33" t="s">
        <v>11</v>
      </c>
      <c r="D14" s="37"/>
      <c r="E14" s="45" t="s">
        <v>48</v>
      </c>
      <c r="F14" s="60">
        <v>-4616.8500000000004</v>
      </c>
      <c r="J14" s="51"/>
      <c r="L14" s="50"/>
    </row>
    <row r="15" spans="1:13" x14ac:dyDescent="0.25">
      <c r="A15" s="30">
        <v>44835</v>
      </c>
      <c r="B15" s="34">
        <v>1755</v>
      </c>
      <c r="C15" s="35" t="s">
        <v>12</v>
      </c>
      <c r="D15" s="37"/>
    </row>
    <row r="16" spans="1:13" x14ac:dyDescent="0.25">
      <c r="A16" s="30">
        <v>44835</v>
      </c>
      <c r="B16" s="34">
        <v>975</v>
      </c>
      <c r="C16" s="35" t="s">
        <v>16</v>
      </c>
      <c r="D16" s="37"/>
      <c r="E16" s="45" t="s">
        <v>45</v>
      </c>
      <c r="F16" s="60">
        <f>SUM(F11,F14)</f>
        <v>-17846.800000000003</v>
      </c>
      <c r="G16" s="58" t="s">
        <v>49</v>
      </c>
    </row>
    <row r="17" spans="1:7" x14ac:dyDescent="0.25">
      <c r="A17" s="30">
        <v>44896</v>
      </c>
      <c r="B17" s="34">
        <v>1170</v>
      </c>
      <c r="C17" s="35" t="s">
        <v>12</v>
      </c>
      <c r="D17" s="37"/>
    </row>
    <row r="18" spans="1:7" x14ac:dyDescent="0.25">
      <c r="A18" s="30">
        <v>44896</v>
      </c>
      <c r="B18" s="34">
        <v>1170</v>
      </c>
      <c r="C18" s="35" t="s">
        <v>16</v>
      </c>
      <c r="D18" s="37"/>
    </row>
    <row r="19" spans="1:7" x14ac:dyDescent="0.25">
      <c r="A19" s="30">
        <v>44986</v>
      </c>
      <c r="B19" s="36">
        <v>1365</v>
      </c>
      <c r="C19" s="35" t="s">
        <v>12</v>
      </c>
      <c r="D19" s="37"/>
    </row>
    <row r="20" spans="1:7" x14ac:dyDescent="0.25">
      <c r="A20" s="30">
        <v>44986</v>
      </c>
      <c r="B20" s="36">
        <v>1365</v>
      </c>
      <c r="C20" s="35" t="s">
        <v>16</v>
      </c>
      <c r="D20" s="37"/>
      <c r="E20" s="37"/>
      <c r="G20" s="37"/>
    </row>
    <row r="21" spans="1:7" x14ac:dyDescent="0.25">
      <c r="A21" s="30">
        <v>44986</v>
      </c>
      <c r="B21" s="31">
        <v>1515</v>
      </c>
      <c r="C21" s="33" t="s">
        <v>11</v>
      </c>
      <c r="D21" s="37"/>
      <c r="E21" s="37"/>
      <c r="F21" s="53"/>
      <c r="G21" s="37"/>
    </row>
    <row r="22" spans="1:7" x14ac:dyDescent="0.25">
      <c r="A22" s="30">
        <v>45049</v>
      </c>
      <c r="B22" s="31">
        <v>1657.5</v>
      </c>
      <c r="C22" s="33" t="s">
        <v>11</v>
      </c>
      <c r="D22" s="37"/>
      <c r="E22" s="37"/>
    </row>
    <row r="23" spans="1:7" x14ac:dyDescent="0.25">
      <c r="A23" s="30">
        <v>45049</v>
      </c>
      <c r="B23" s="36">
        <v>585</v>
      </c>
      <c r="C23" s="35" t="s">
        <v>12</v>
      </c>
      <c r="D23" s="37"/>
    </row>
    <row r="24" spans="1:7" x14ac:dyDescent="0.25">
      <c r="A24" s="30">
        <v>45049</v>
      </c>
      <c r="B24" s="36">
        <v>585</v>
      </c>
      <c r="C24" s="35" t="s">
        <v>16</v>
      </c>
      <c r="D24" s="37"/>
    </row>
    <row r="25" spans="1:7" x14ac:dyDescent="0.25">
      <c r="A25" s="37"/>
      <c r="B25" s="37"/>
      <c r="C25" s="37"/>
      <c r="D25" s="37"/>
    </row>
    <row r="26" spans="1:7" x14ac:dyDescent="0.25">
      <c r="A26" s="45" t="s">
        <v>28</v>
      </c>
      <c r="B26" s="46">
        <f>SUM(B4:B24)</f>
        <v>29497.5</v>
      </c>
      <c r="C26" s="37"/>
      <c r="D26" s="37"/>
    </row>
    <row r="27" spans="1:7" x14ac:dyDescent="0.25">
      <c r="A27" s="37"/>
      <c r="B27" s="37"/>
      <c r="C27" s="37"/>
      <c r="D27" s="37"/>
    </row>
    <row r="28" spans="1:7" x14ac:dyDescent="0.25">
      <c r="A28" s="37"/>
      <c r="B28" s="34">
        <f>SUM(B8:B10,B15,B16,B17,B18,B19,B20,B23,B24)</f>
        <v>10920</v>
      </c>
      <c r="C28" s="35" t="s">
        <v>30</v>
      </c>
      <c r="D28" s="37"/>
    </row>
    <row r="29" spans="1:7" x14ac:dyDescent="0.25">
      <c r="A29" s="37"/>
      <c r="B29" s="31">
        <f>SUM(B4:B7,B12,B11,B13,B14,B21,B22)</f>
        <v>18577.5</v>
      </c>
      <c r="C29" s="33" t="s">
        <v>29</v>
      </c>
      <c r="D29" s="37"/>
    </row>
    <row r="30" spans="1:7" x14ac:dyDescent="0.25">
      <c r="A30" s="37"/>
      <c r="B30" s="34">
        <v>7102.85</v>
      </c>
      <c r="C30" s="35" t="s">
        <v>31</v>
      </c>
      <c r="D30" s="37"/>
    </row>
    <row r="31" spans="1:7" x14ac:dyDescent="0.25">
      <c r="A31" s="37"/>
      <c r="B31" s="34">
        <v>4616.8500000000004</v>
      </c>
      <c r="C31" s="35" t="s">
        <v>32</v>
      </c>
      <c r="D31" s="35" t="s">
        <v>34</v>
      </c>
    </row>
    <row r="32" spans="1:7" x14ac:dyDescent="0.25">
      <c r="A32" s="37"/>
      <c r="B32" s="37"/>
      <c r="C32" s="37"/>
      <c r="D32" s="37"/>
    </row>
    <row r="33" spans="1:4" x14ac:dyDescent="0.25">
      <c r="A33" s="37"/>
      <c r="B33" s="34">
        <v>19917.75</v>
      </c>
      <c r="C33" s="35" t="s">
        <v>33</v>
      </c>
      <c r="D33" s="35" t="s">
        <v>35</v>
      </c>
    </row>
    <row r="34" spans="1:4" x14ac:dyDescent="0.25">
      <c r="A34" s="37"/>
      <c r="B34" s="34">
        <f>SUM(B33-B28)</f>
        <v>8997.75</v>
      </c>
      <c r="C34" s="35" t="s">
        <v>36</v>
      </c>
      <c r="D34" s="37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15712</dc:creator>
  <cp:lastModifiedBy>ENODO Global</cp:lastModifiedBy>
  <dcterms:created xsi:type="dcterms:W3CDTF">2023-05-18T18:53:44Z</dcterms:created>
  <dcterms:modified xsi:type="dcterms:W3CDTF">2023-10-23T14:36:28Z</dcterms:modified>
</cp:coreProperties>
</file>